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3 Empresa ENGEDUC\"/>
    </mc:Choice>
  </mc:AlternateContent>
  <xr:revisionPtr revIDLastSave="0" documentId="13_ncr:1_{6538A623-F15D-4CAC-95C2-C6BEAD99E381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1" l="1"/>
  <c r="C10" i="13"/>
  <c r="B10" i="13"/>
  <c r="D9" i="13"/>
  <c r="E9" i="13" s="1"/>
  <c r="D8" i="13"/>
  <c r="E8" i="13" s="1"/>
  <c r="D7" i="13"/>
  <c r="E7" i="13" s="1"/>
  <c r="C10" i="11"/>
  <c r="B10" i="11"/>
  <c r="D9" i="11"/>
  <c r="E9" i="11" s="1"/>
  <c r="D8" i="11"/>
  <c r="E8" i="11" s="1"/>
  <c r="D7" i="11"/>
  <c r="E7" i="11" s="1"/>
  <c r="D27" i="13"/>
  <c r="C25" i="13"/>
  <c r="C27" i="13" s="1"/>
  <c r="D33" i="11"/>
  <c r="C31" i="11"/>
  <c r="D10" i="13" l="1"/>
  <c r="E10" i="13" s="1"/>
  <c r="D10" i="11"/>
  <c r="E10" i="11" s="1"/>
  <c r="D25" i="13"/>
</calcChain>
</file>

<file path=xl/sharedStrings.xml><?xml version="1.0" encoding="utf-8"?>
<sst xmlns="http://schemas.openxmlformats.org/spreadsheetml/2006/main" count="151" uniqueCount="89">
  <si>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</si>
  <si>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</si>
  <si>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</si>
  <si>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</si>
  <si>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</si>
  <si>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</si>
  <si>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</si>
  <si>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</si>
  <si>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</si>
  <si>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</si>
  <si>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</si>
  <si>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</si>
  <si>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</si>
  <si>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</si>
  <si>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</si>
  <si>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</si>
  <si>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</si>
  <si>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</si>
  <si>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</si>
  <si>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</si>
  <si>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</si>
  <si>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</si>
  <si>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</si>
  <si>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</si>
  <si>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</si>
  <si>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</si>
  <si>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</si>
  <si>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</si>
  <si>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</si>
  <si>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</si>
  <si>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</si>
  <si>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</si>
  <si>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</si>
  <si>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VALOR TOTAL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</si>
  <si>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</si>
  <si>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</si>
  <si>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</si>
  <si>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</si>
  <si>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</si>
  <si>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</si>
  <si>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</si>
  <si>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</si>
  <si>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</si>
  <si>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</si>
  <si>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</si>
  <si>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</si>
  <si>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</si>
  <si>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</si>
  <si>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</si>
  <si>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</si>
  <si>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</si>
  <si>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</si>
  <si>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</si>
  <si>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HABILITAÇÃO JURÍDICA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</si>
  <si>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</si>
  <si>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</si>
  <si>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</si>
  <si>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</si>
  <si>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</si>
  <si>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</si>
  <si>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</si>
  <si>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</si>
  <si>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</si>
  <si>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</si>
  <si>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</si>
  <si>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</si>
  <si>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</si>
  <si>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</si>
  <si>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</si>
  <si>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</si>
  <si>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</si>
  <si>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</si>
  <si>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Sim</t>
  </si>
  <si>
    <t>Regularidade com a Fazenda Municipal (relativa à atividade em cujo exercício contrata ou concorre)
          - ME/EPP não precisa comprovar</t>
  </si>
  <si>
    <t>N/A</t>
  </si>
  <si>
    <t>X</t>
  </si>
  <si>
    <t>Item15</t>
  </si>
  <si>
    <t>Item 16</t>
  </si>
  <si>
    <t>Item 17</t>
  </si>
  <si>
    <t>ENGEDUC ENGENHARIA &amp; CONSULTORIA EM EDUCACAO LTDA</t>
  </si>
  <si>
    <t>26.832.070/0001-08</t>
  </si>
  <si>
    <t>033.701.744-13</t>
  </si>
  <si>
    <t xml:space="preserve">044.263.484-63	</t>
  </si>
  <si>
    <t>Contrato social apresentado</t>
  </si>
  <si>
    <t>Sócio Majoritário
033.701.744-13
044.263.484-63</t>
  </si>
  <si>
    <t>Inscrito</t>
  </si>
  <si>
    <t>Nada consta</t>
  </si>
  <si>
    <t>Apresentados</t>
  </si>
  <si>
    <t>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</si>
</sst>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44" fontId="0" fillId="0" borderId="1" xfId="4" applyFont="1" applyBorder="1" applyAlignment="1">
      <alignment horizontal="center" wrapText="1" shrinkToFit="1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44" fontId="3" fillId="0" borderId="1" xfId="1" applyFont="1" applyBorder="1" applyAlignment="1">
      <alignment horizontal="center" vertical="center" wrapText="1" shrinkToFi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 shrinkToFi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8"/>
  <sheetViews>
    <sheetView zoomScale="110" zoomScaleNormal="110" workbookViewId="0">
      <selection activeCell="C12" sqref="C12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44.28515625" style="53"/>
  </cols>
  <sheetData>
    <row r="1" spans="1:6" x14ac:dyDescent="0.25">
      <c r="A1" s="69" t="s">
        <v>46</v>
      </c>
      <c r="B1" s="69"/>
      <c r="C1" s="69"/>
      <c r="D1" s="69"/>
      <c r="E1" s="69"/>
    </row>
    <row r="2" spans="1:6" x14ac:dyDescent="0.25">
      <c r="A2" s="7" t="s">
        <v>0</v>
      </c>
      <c r="B2" s="7"/>
      <c r="C2" s="70" t="s">
        <v>1</v>
      </c>
      <c r="D2" s="70"/>
      <c r="E2" s="7" t="s">
        <v>2</v>
      </c>
    </row>
    <row r="3" spans="1:6" x14ac:dyDescent="0.25">
      <c r="A3" s="62" t="s">
        <v>3</v>
      </c>
      <c r="B3" s="62"/>
      <c r="C3" s="62"/>
      <c r="D3" s="62"/>
      <c r="E3" s="62"/>
    </row>
    <row r="4" spans="1:6" ht="15" customHeight="1" x14ac:dyDescent="0.25">
      <c r="A4" s="3" t="s">
        <v>4</v>
      </c>
      <c r="B4" s="71" t="s">
        <v>79</v>
      </c>
      <c r="C4" s="72"/>
      <c r="D4" s="72"/>
      <c r="E4" s="73"/>
    </row>
    <row r="5" spans="1:6" ht="15" customHeight="1" x14ac:dyDescent="0.25">
      <c r="A5" s="3" t="s">
        <v>5</v>
      </c>
      <c r="B5" s="71" t="s">
        <v>80</v>
      </c>
      <c r="C5" s="72"/>
      <c r="D5" s="72"/>
      <c r="E5" s="73"/>
      <c r="F5" s="53" t="s">
        <v>81</v>
      </c>
    </row>
    <row r="6" spans="1:6" x14ac:dyDescent="0.25">
      <c r="A6" s="37" t="s">
        <v>37</v>
      </c>
      <c r="B6" s="37" t="s">
        <v>30</v>
      </c>
      <c r="C6" s="38" t="s">
        <v>31</v>
      </c>
      <c r="D6" s="38" t="s">
        <v>32</v>
      </c>
      <c r="E6" s="39" t="s">
        <v>11</v>
      </c>
      <c r="F6" s="53" t="s">
        <v>82</v>
      </c>
    </row>
    <row r="7" spans="1:6" x14ac:dyDescent="0.25">
      <c r="A7" s="3" t="s">
        <v>76</v>
      </c>
      <c r="B7" s="52">
        <v>565058.62</v>
      </c>
      <c r="C7" s="52">
        <v>199752</v>
      </c>
      <c r="D7" s="34">
        <f>B7-C7</f>
        <v>365306.62</v>
      </c>
      <c r="E7" s="49">
        <f>D7/B7</f>
        <v>0.64649331426888068</v>
      </c>
      <c r="F7" s="54"/>
    </row>
    <row r="8" spans="1:6" x14ac:dyDescent="0.25">
      <c r="A8" s="3" t="s">
        <v>77</v>
      </c>
      <c r="B8" s="34">
        <v>1689608.78</v>
      </c>
      <c r="C8" s="34">
        <v>556558.30000000005</v>
      </c>
      <c r="D8" s="34">
        <f t="shared" ref="D8:D9" si="0">B8-C8</f>
        <v>1133050.48</v>
      </c>
      <c r="E8" s="49">
        <f t="shared" ref="E8:E10" si="1">D8/B8</f>
        <v>0.670599308793838</v>
      </c>
      <c r="F8" s="54"/>
    </row>
    <row r="9" spans="1:6" x14ac:dyDescent="0.25">
      <c r="A9" s="3" t="s">
        <v>78</v>
      </c>
      <c r="B9" s="34">
        <v>782174.74</v>
      </c>
      <c r="C9" s="34">
        <v>336514.36</v>
      </c>
      <c r="D9" s="34">
        <f t="shared" si="0"/>
        <v>445660.38</v>
      </c>
      <c r="E9" s="49">
        <f t="shared" si="1"/>
        <v>0.56977086731284621</v>
      </c>
    </row>
    <row r="10" spans="1:6" x14ac:dyDescent="0.25">
      <c r="A10" s="29" t="s">
        <v>33</v>
      </c>
      <c r="B10" s="48">
        <f>SUM(B7:B9)</f>
        <v>3036842.1399999997</v>
      </c>
      <c r="C10" s="48">
        <f>SUM(C7:C9)</f>
        <v>1092824.6600000001</v>
      </c>
      <c r="D10" s="48">
        <f>SUM(D7:D9)</f>
        <v>1944017.48</v>
      </c>
      <c r="E10" s="49">
        <f t="shared" si="1"/>
        <v>0.64014439683716984</v>
      </c>
    </row>
    <row r="11" spans="1:6" x14ac:dyDescent="0.25">
      <c r="A11" s="62" t="s">
        <v>38</v>
      </c>
      <c r="B11" s="62"/>
      <c r="C11" s="62"/>
      <c r="D11" s="62"/>
      <c r="E11" s="62"/>
    </row>
    <row r="12" spans="1:6" ht="45" x14ac:dyDescent="0.25">
      <c r="A12" s="56" t="s">
        <v>49</v>
      </c>
      <c r="B12" s="57"/>
      <c r="C12" s="35" t="s">
        <v>84</v>
      </c>
      <c r="D12" s="35" t="s">
        <v>50</v>
      </c>
      <c r="E12" s="35" t="s">
        <v>11</v>
      </c>
    </row>
    <row r="13" spans="1:6" x14ac:dyDescent="0.25">
      <c r="A13" s="46" t="s">
        <v>39</v>
      </c>
      <c r="B13" s="47"/>
      <c r="C13" s="36" t="s">
        <v>71</v>
      </c>
      <c r="D13" s="36" t="s">
        <v>71</v>
      </c>
      <c r="E13" s="36" t="s">
        <v>71</v>
      </c>
    </row>
    <row r="14" spans="1:6" x14ac:dyDescent="0.25">
      <c r="A14" s="58" t="s">
        <v>36</v>
      </c>
      <c r="B14" s="59"/>
      <c r="C14" s="36" t="s">
        <v>71</v>
      </c>
      <c r="D14" s="36" t="s">
        <v>71</v>
      </c>
      <c r="E14" s="36" t="s">
        <v>71</v>
      </c>
    </row>
    <row r="15" spans="1:6" x14ac:dyDescent="0.25">
      <c r="A15" s="58" t="s">
        <v>34</v>
      </c>
      <c r="B15" s="59"/>
      <c r="C15" s="36" t="s">
        <v>71</v>
      </c>
      <c r="D15" s="36" t="s">
        <v>71</v>
      </c>
      <c r="E15" s="36" t="s">
        <v>71</v>
      </c>
    </row>
    <row r="16" spans="1:6" x14ac:dyDescent="0.25">
      <c r="A16" s="58" t="s">
        <v>35</v>
      </c>
      <c r="B16" s="59"/>
      <c r="C16" s="36" t="s">
        <v>71</v>
      </c>
      <c r="D16" s="36" t="s">
        <v>71</v>
      </c>
      <c r="E16" s="36" t="s">
        <v>71</v>
      </c>
    </row>
    <row r="17" spans="1:5" ht="47.25" customHeight="1" x14ac:dyDescent="0.25">
      <c r="A17" s="60" t="s">
        <v>52</v>
      </c>
      <c r="B17" s="60"/>
      <c r="C17" s="60"/>
      <c r="D17" s="50" t="s">
        <v>74</v>
      </c>
      <c r="E17" s="36" t="s">
        <v>71</v>
      </c>
    </row>
    <row r="18" spans="1:5" x14ac:dyDescent="0.25">
      <c r="A18" s="61" t="s">
        <v>70</v>
      </c>
      <c r="B18" s="61"/>
      <c r="C18" s="61"/>
      <c r="D18" s="50" t="s">
        <v>72</v>
      </c>
      <c r="E18" s="36" t="s">
        <v>71</v>
      </c>
    </row>
    <row r="19" spans="1:5" x14ac:dyDescent="0.25">
      <c r="A19" s="62" t="s">
        <v>47</v>
      </c>
      <c r="B19" s="62"/>
      <c r="C19" s="62"/>
      <c r="D19" s="62"/>
      <c r="E19" s="62"/>
    </row>
    <row r="20" spans="1:5" x14ac:dyDescent="0.25">
      <c r="A20" s="63" t="s">
        <v>42</v>
      </c>
      <c r="B20" s="63"/>
      <c r="C20" s="63"/>
      <c r="D20" s="63"/>
      <c r="E20" s="40" t="s">
        <v>71</v>
      </c>
    </row>
    <row r="21" spans="1:5" x14ac:dyDescent="0.25">
      <c r="A21" s="66" t="s">
        <v>69</v>
      </c>
      <c r="B21" s="67"/>
      <c r="C21" s="67"/>
      <c r="D21" s="68"/>
      <c r="E21" s="40" t="s">
        <v>71</v>
      </c>
    </row>
    <row r="22" spans="1:5" x14ac:dyDescent="0.25">
      <c r="A22" s="63" t="s">
        <v>41</v>
      </c>
      <c r="B22" s="63"/>
      <c r="C22" s="63"/>
      <c r="D22" s="63"/>
      <c r="E22" s="40" t="s">
        <v>71</v>
      </c>
    </row>
    <row r="23" spans="1:5" x14ac:dyDescent="0.25">
      <c r="A23" s="63" t="s">
        <v>48</v>
      </c>
      <c r="B23" s="63"/>
      <c r="C23" s="63"/>
      <c r="D23" s="63"/>
      <c r="E23" s="40" t="s">
        <v>71</v>
      </c>
    </row>
    <row r="24" spans="1:5" x14ac:dyDescent="0.25">
      <c r="A24" s="64" t="s">
        <v>44</v>
      </c>
      <c r="B24" s="65"/>
      <c r="C24" s="41" t="s">
        <v>30</v>
      </c>
      <c r="D24" s="41" t="s">
        <v>40</v>
      </c>
      <c r="E24" s="40" t="s">
        <v>11</v>
      </c>
    </row>
    <row r="25" spans="1:5" x14ac:dyDescent="0.25">
      <c r="A25" s="65"/>
      <c r="B25" s="65"/>
      <c r="C25" s="42">
        <f>B10</f>
        <v>3036842.1399999997</v>
      </c>
      <c r="D25" s="42">
        <f>C10</f>
        <v>1092824.6600000001</v>
      </c>
      <c r="E25" s="40" t="s">
        <v>71</v>
      </c>
    </row>
    <row r="26" spans="1:5" ht="15" customHeight="1" x14ac:dyDescent="0.25">
      <c r="A26" s="64" t="s">
        <v>45</v>
      </c>
      <c r="B26" s="64"/>
      <c r="C26" s="43" t="s">
        <v>68</v>
      </c>
      <c r="D26" s="43" t="s">
        <v>40</v>
      </c>
      <c r="E26" s="40" t="s">
        <v>11</v>
      </c>
    </row>
    <row r="27" spans="1:5" ht="74.25" customHeight="1" x14ac:dyDescent="0.25">
      <c r="A27" s="64"/>
      <c r="B27" s="64"/>
      <c r="C27" s="44">
        <f>C25*0.25</f>
        <v>759210.53499999992</v>
      </c>
      <c r="D27" s="44">
        <f>C10</f>
        <v>1092824.6600000001</v>
      </c>
      <c r="E27" s="45" t="s">
        <v>71</v>
      </c>
    </row>
    <row r="28" spans="1:5" hidden="1" x14ac:dyDescent="0.25">
      <c r="A28" s="55" t="s">
        <v>43</v>
      </c>
      <c r="B28" s="55"/>
      <c r="C28" s="55"/>
      <c r="D28" s="55"/>
      <c r="E28" s="40"/>
    </row>
  </sheetData>
  <mergeCells count="20">
    <mergeCell ref="A11:E11"/>
    <mergeCell ref="A1:E1"/>
    <mergeCell ref="C2:D2"/>
    <mergeCell ref="A3:E3"/>
    <mergeCell ref="B4:E4"/>
    <mergeCell ref="B5:E5"/>
    <mergeCell ref="A28:D28"/>
    <mergeCell ref="A12:B12"/>
    <mergeCell ref="A14:B14"/>
    <mergeCell ref="A15:B15"/>
    <mergeCell ref="A16:B16"/>
    <mergeCell ref="A17:C17"/>
    <mergeCell ref="A18:C18"/>
    <mergeCell ref="A19:E19"/>
    <mergeCell ref="A20:D20"/>
    <mergeCell ref="A24:B25"/>
    <mergeCell ref="A26:B27"/>
    <mergeCell ref="A23:D23"/>
    <mergeCell ref="A22:D22"/>
    <mergeCell ref="A21:D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42"/>
  <sheetViews>
    <sheetView showGridLines="0" tabSelected="1" topLeftCell="A16" zoomScale="115" zoomScaleNormal="115" zoomScaleSheetLayoutView="90" workbookViewId="0">
      <selection activeCell="C47" sqref="C47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18.5703125" style="1" bestFit="1" customWidth="1"/>
    <col min="4" max="4" width="17.28515625" style="1" bestFit="1" customWidth="1"/>
    <col min="5" max="5" width="10.140625" style="1" bestFit="1" customWidth="1"/>
    <col min="6" max="6" width="37.7109375" style="2" customWidth="1"/>
    <col min="7" max="16384" width="8.7109375" style="1"/>
  </cols>
  <sheetData>
    <row r="1" spans="1:10" ht="33" customHeight="1" x14ac:dyDescent="0.25">
      <c r="A1" s="69" t="s">
        <v>24</v>
      </c>
      <c r="B1" s="69"/>
      <c r="C1" s="69"/>
      <c r="D1" s="69"/>
      <c r="E1" s="69"/>
    </row>
    <row r="2" spans="1:10" x14ac:dyDescent="0.25">
      <c r="A2" s="7" t="s">
        <v>0</v>
      </c>
      <c r="B2" s="7"/>
      <c r="C2" s="70" t="s">
        <v>1</v>
      </c>
      <c r="D2" s="70"/>
      <c r="E2" s="7" t="s">
        <v>2</v>
      </c>
    </row>
    <row r="3" spans="1:10" x14ac:dyDescent="0.25">
      <c r="A3" s="74" t="s">
        <v>3</v>
      </c>
      <c r="B3" s="74"/>
      <c r="C3" s="74"/>
      <c r="D3" s="74"/>
      <c r="E3" s="74"/>
    </row>
    <row r="4" spans="1:10" ht="15" customHeight="1" x14ac:dyDescent="0.25">
      <c r="A4" s="3" t="s">
        <v>4</v>
      </c>
      <c r="B4" s="71" t="s">
        <v>79</v>
      </c>
      <c r="C4" s="72"/>
      <c r="D4" s="72"/>
      <c r="E4" s="73"/>
      <c r="J4"/>
    </row>
    <row r="5" spans="1:10" ht="15" customHeight="1" x14ac:dyDescent="0.25">
      <c r="A5" s="3" t="s">
        <v>5</v>
      </c>
      <c r="B5" s="71" t="s">
        <v>80</v>
      </c>
      <c r="C5" s="72"/>
      <c r="D5" s="72"/>
      <c r="E5" s="73"/>
    </row>
    <row r="6" spans="1:10" x14ac:dyDescent="0.25">
      <c r="A6" s="37" t="s">
        <v>37</v>
      </c>
      <c r="B6" s="37" t="s">
        <v>30</v>
      </c>
      <c r="C6" s="38" t="s">
        <v>31</v>
      </c>
      <c r="D6" s="38" t="s">
        <v>32</v>
      </c>
      <c r="E6" s="39" t="s">
        <v>11</v>
      </c>
      <c r="F6" s="13"/>
    </row>
    <row r="7" spans="1:10" x14ac:dyDescent="0.25">
      <c r="A7" s="3" t="s">
        <v>76</v>
      </c>
      <c r="B7" s="52">
        <v>565058.62</v>
      </c>
      <c r="C7" s="52">
        <v>199752</v>
      </c>
      <c r="D7" s="34">
        <f>B7-C7</f>
        <v>365306.62</v>
      </c>
      <c r="E7" s="49">
        <f>D7/B7</f>
        <v>0.64649331426888068</v>
      </c>
      <c r="F7" s="13"/>
    </row>
    <row r="8" spans="1:10" x14ac:dyDescent="0.25">
      <c r="A8" s="3" t="s">
        <v>77</v>
      </c>
      <c r="B8" s="34">
        <v>1689608.78</v>
      </c>
      <c r="C8" s="34">
        <v>556558.30000000005</v>
      </c>
      <c r="D8" s="34">
        <f t="shared" ref="D8:D9" si="0">B8-C8</f>
        <v>1133050.48</v>
      </c>
      <c r="E8" s="49">
        <f t="shared" ref="E8:E10" si="1">D8/B8</f>
        <v>0.670599308793838</v>
      </c>
      <c r="F8" s="13"/>
    </row>
    <row r="9" spans="1:10" x14ac:dyDescent="0.25">
      <c r="A9" s="3" t="s">
        <v>78</v>
      </c>
      <c r="B9" s="34">
        <v>782174.74</v>
      </c>
      <c r="C9" s="34">
        <v>336514.36</v>
      </c>
      <c r="D9" s="34">
        <f t="shared" si="0"/>
        <v>445660.38</v>
      </c>
      <c r="E9" s="49">
        <f t="shared" si="1"/>
        <v>0.56977086731284621</v>
      </c>
      <c r="F9" s="13"/>
    </row>
    <row r="10" spans="1:10" x14ac:dyDescent="0.25">
      <c r="A10" s="29" t="s">
        <v>33</v>
      </c>
      <c r="B10" s="48">
        <f>SUM(B7:B9)</f>
        <v>3036842.1399999997</v>
      </c>
      <c r="C10" s="48">
        <f>SUM(C7:C9)</f>
        <v>1092824.6600000001</v>
      </c>
      <c r="D10" s="48">
        <f>SUM(D7:D9)</f>
        <v>1944017.48</v>
      </c>
      <c r="E10" s="49">
        <f t="shared" si="1"/>
        <v>0.64014439683716984</v>
      </c>
      <c r="F10" s="4"/>
    </row>
    <row r="11" spans="1:10" x14ac:dyDescent="0.25">
      <c r="A11" s="74" t="s">
        <v>53</v>
      </c>
      <c r="B11" s="74"/>
      <c r="C11" s="74"/>
      <c r="D11" s="74"/>
      <c r="E11" s="74"/>
    </row>
    <row r="12" spans="1:10" ht="153.75" customHeight="1" x14ac:dyDescent="0.25">
      <c r="A12" s="77" t="s">
        <v>61</v>
      </c>
      <c r="B12" s="78"/>
      <c r="C12" s="82" t="s">
        <v>83</v>
      </c>
      <c r="D12" s="82"/>
      <c r="E12" s="6" t="s">
        <v>71</v>
      </c>
    </row>
    <row r="13" spans="1:10" x14ac:dyDescent="0.25">
      <c r="A13" s="74" t="s">
        <v>54</v>
      </c>
      <c r="B13" s="74"/>
      <c r="C13" s="74"/>
      <c r="D13" s="74"/>
      <c r="E13" s="74"/>
    </row>
    <row r="14" spans="1:10" x14ac:dyDescent="0.25">
      <c r="A14" s="77" t="s">
        <v>60</v>
      </c>
      <c r="B14" s="78"/>
      <c r="C14" s="82" t="s">
        <v>88</v>
      </c>
      <c r="D14" s="82"/>
      <c r="E14" s="6" t="s">
        <v>71</v>
      </c>
    </row>
    <row r="15" spans="1:10" ht="33.75" customHeight="1" x14ac:dyDescent="0.25">
      <c r="A15" s="77" t="s">
        <v>55</v>
      </c>
      <c r="B15" s="78"/>
      <c r="C15" s="84">
        <v>45460</v>
      </c>
      <c r="D15" s="84"/>
      <c r="E15" s="6" t="s">
        <v>71</v>
      </c>
    </row>
    <row r="16" spans="1:10" ht="37.5" customHeight="1" x14ac:dyDescent="0.25">
      <c r="A16" s="77" t="s">
        <v>56</v>
      </c>
      <c r="B16" s="78"/>
      <c r="C16" s="84">
        <v>45374</v>
      </c>
      <c r="D16" s="84"/>
      <c r="E16" s="6" t="s">
        <v>71</v>
      </c>
    </row>
    <row r="17" spans="1:6" ht="33.75" customHeight="1" x14ac:dyDescent="0.25">
      <c r="A17" s="77" t="s">
        <v>59</v>
      </c>
      <c r="B17" s="78"/>
      <c r="C17" s="84">
        <v>45460</v>
      </c>
      <c r="D17" s="84"/>
      <c r="E17" s="6" t="s">
        <v>71</v>
      </c>
    </row>
    <row r="18" spans="1:6" ht="30.75" customHeight="1" x14ac:dyDescent="0.25">
      <c r="A18" s="58" t="s">
        <v>58</v>
      </c>
      <c r="B18" s="59"/>
      <c r="C18" s="84" t="s">
        <v>85</v>
      </c>
      <c r="D18" s="84"/>
      <c r="E18" s="6" t="s">
        <v>71</v>
      </c>
    </row>
    <row r="19" spans="1:6" s="9" customFormat="1" ht="36.75" customHeight="1" x14ac:dyDescent="0.25">
      <c r="A19" s="58" t="s">
        <v>73</v>
      </c>
      <c r="B19" s="59"/>
      <c r="C19" s="93">
        <v>45363</v>
      </c>
      <c r="D19" s="93"/>
      <c r="E19" s="36" t="s">
        <v>71</v>
      </c>
      <c r="F19" s="8"/>
    </row>
    <row r="20" spans="1:6" x14ac:dyDescent="0.25">
      <c r="A20" s="77" t="s">
        <v>57</v>
      </c>
      <c r="B20" s="78"/>
      <c r="C20" s="83" t="s">
        <v>74</v>
      </c>
      <c r="D20" s="83"/>
      <c r="E20" s="6" t="s">
        <v>11</v>
      </c>
    </row>
    <row r="21" spans="1:6" x14ac:dyDescent="0.25">
      <c r="A21" s="74" t="s">
        <v>62</v>
      </c>
      <c r="B21" s="74"/>
      <c r="C21" s="74"/>
      <c r="D21" s="74"/>
      <c r="E21" s="74"/>
    </row>
    <row r="22" spans="1:6" s="9" customFormat="1" x14ac:dyDescent="0.25">
      <c r="A22" s="79" t="s">
        <v>63</v>
      </c>
      <c r="B22" s="80"/>
      <c r="C22" s="76" t="s">
        <v>86</v>
      </c>
      <c r="D22" s="76"/>
      <c r="E22" s="10" t="s">
        <v>71</v>
      </c>
      <c r="F22" s="8"/>
    </row>
    <row r="23" spans="1:6" x14ac:dyDescent="0.25">
      <c r="A23" s="81" t="s">
        <v>64</v>
      </c>
      <c r="B23" s="81"/>
      <c r="C23" s="82" t="s">
        <v>87</v>
      </c>
      <c r="D23" s="82"/>
      <c r="E23" s="6" t="s">
        <v>71</v>
      </c>
    </row>
    <row r="24" spans="1:6" x14ac:dyDescent="0.25">
      <c r="A24" s="81" t="s">
        <v>66</v>
      </c>
      <c r="B24" s="32" t="s">
        <v>27</v>
      </c>
      <c r="C24" s="28" t="s">
        <v>25</v>
      </c>
      <c r="D24" s="28" t="s">
        <v>26</v>
      </c>
      <c r="E24" s="6" t="s">
        <v>11</v>
      </c>
    </row>
    <row r="25" spans="1:6" ht="15" customHeight="1" x14ac:dyDescent="0.25">
      <c r="A25" s="81"/>
      <c r="B25" s="33" t="s">
        <v>6</v>
      </c>
      <c r="C25" s="3" t="s">
        <v>75</v>
      </c>
      <c r="D25" s="12">
        <v>1</v>
      </c>
      <c r="E25" s="6" t="s">
        <v>75</v>
      </c>
    </row>
    <row r="26" spans="1:6" x14ac:dyDescent="0.25">
      <c r="A26" s="81"/>
      <c r="B26" s="28" t="s">
        <v>7</v>
      </c>
      <c r="C26" s="3" t="s">
        <v>75</v>
      </c>
      <c r="D26" s="12">
        <v>1</v>
      </c>
      <c r="E26" s="6" t="s">
        <v>75</v>
      </c>
    </row>
    <row r="27" spans="1:6" x14ac:dyDescent="0.25">
      <c r="A27" s="81"/>
      <c r="B27" s="28" t="s">
        <v>8</v>
      </c>
      <c r="C27" s="3">
        <v>3.8330000000000002</v>
      </c>
      <c r="D27" s="12">
        <v>225.01</v>
      </c>
      <c r="E27" s="6" t="s">
        <v>71</v>
      </c>
    </row>
    <row r="28" spans="1:6" ht="34.5" customHeight="1" x14ac:dyDescent="0.25">
      <c r="A28" s="89" t="s">
        <v>67</v>
      </c>
      <c r="B28" s="11" t="s">
        <v>9</v>
      </c>
      <c r="C28" s="29" t="s">
        <v>28</v>
      </c>
      <c r="D28" s="11" t="s">
        <v>29</v>
      </c>
      <c r="E28" s="10" t="s">
        <v>11</v>
      </c>
    </row>
    <row r="29" spans="1:6" ht="34.5" customHeight="1" x14ac:dyDescent="0.25">
      <c r="A29" s="89"/>
      <c r="B29" s="30">
        <f>B10*0.1</f>
        <v>303684.21399999998</v>
      </c>
      <c r="C29" s="34">
        <v>691220.68</v>
      </c>
      <c r="D29" s="51">
        <v>880458.8</v>
      </c>
      <c r="E29" s="31" t="s">
        <v>71</v>
      </c>
    </row>
    <row r="30" spans="1:6" ht="34.5" hidden="1" customHeight="1" x14ac:dyDescent="0.25">
      <c r="A30" s="87" t="s">
        <v>12</v>
      </c>
      <c r="B30" s="25"/>
      <c r="C30" s="14" t="s">
        <v>13</v>
      </c>
      <c r="D30" s="15" t="s">
        <v>14</v>
      </c>
      <c r="E30" s="16" t="s">
        <v>11</v>
      </c>
    </row>
    <row r="31" spans="1:6" ht="31.9" hidden="1" customHeight="1" x14ac:dyDescent="0.25">
      <c r="A31" s="88"/>
      <c r="B31" s="26"/>
      <c r="C31" s="17">
        <f>B7*0.1666</f>
        <v>94138.766092000005</v>
      </c>
      <c r="D31" s="18"/>
      <c r="E31" s="16"/>
    </row>
    <row r="32" spans="1:6" ht="31.9" hidden="1" customHeight="1" x14ac:dyDescent="0.25">
      <c r="A32" s="87" t="s">
        <v>15</v>
      </c>
      <c r="B32" s="25"/>
      <c r="C32" s="14" t="s">
        <v>16</v>
      </c>
      <c r="D32" s="15" t="s">
        <v>10</v>
      </c>
      <c r="E32" s="16" t="s">
        <v>11</v>
      </c>
    </row>
    <row r="33" spans="1:6" ht="31.9" hidden="1" customHeight="1" x14ac:dyDescent="0.25">
      <c r="A33" s="88"/>
      <c r="B33" s="26"/>
      <c r="C33" s="17"/>
      <c r="D33" s="18">
        <f>D29</f>
        <v>880458.8</v>
      </c>
      <c r="E33" s="16"/>
    </row>
    <row r="34" spans="1:6" x14ac:dyDescent="0.25">
      <c r="A34" s="74" t="s">
        <v>65</v>
      </c>
      <c r="B34" s="74"/>
      <c r="C34" s="74"/>
      <c r="D34" s="74"/>
      <c r="E34" s="74"/>
    </row>
    <row r="35" spans="1:6" ht="30" customHeight="1" x14ac:dyDescent="0.25">
      <c r="A35" s="58" t="s">
        <v>51</v>
      </c>
      <c r="B35" s="92"/>
      <c r="C35" s="90"/>
      <c r="D35" s="91"/>
      <c r="E35" s="6"/>
    </row>
    <row r="36" spans="1:6" ht="30" hidden="1" customHeight="1" x14ac:dyDescent="0.25">
      <c r="A36" s="75" t="s">
        <v>17</v>
      </c>
      <c r="B36" s="20"/>
      <c r="C36" s="21" t="s">
        <v>18</v>
      </c>
      <c r="D36" s="21" t="s">
        <v>19</v>
      </c>
      <c r="E36" s="19" t="s">
        <v>11</v>
      </c>
    </row>
    <row r="37" spans="1:6" s="9" customFormat="1" ht="30" hidden="1" customHeight="1" x14ac:dyDescent="0.25">
      <c r="A37" s="75"/>
      <c r="B37" s="20"/>
      <c r="C37" s="22"/>
      <c r="D37" s="22"/>
      <c r="E37" s="19"/>
      <c r="F37" s="8"/>
    </row>
    <row r="38" spans="1:6" s="9" customFormat="1" ht="30" hidden="1" x14ac:dyDescent="0.25">
      <c r="A38" s="20" t="s">
        <v>20</v>
      </c>
      <c r="B38" s="27"/>
      <c r="C38" s="85"/>
      <c r="D38" s="86"/>
      <c r="E38" s="19"/>
      <c r="F38" s="8"/>
    </row>
    <row r="39" spans="1:6" s="9" customFormat="1" ht="60" hidden="1" x14ac:dyDescent="0.25">
      <c r="A39" s="20" t="s">
        <v>21</v>
      </c>
      <c r="B39" s="27"/>
      <c r="C39" s="23"/>
      <c r="D39" s="24"/>
      <c r="E39" s="19"/>
      <c r="F39" s="8"/>
    </row>
    <row r="40" spans="1:6" s="9" customFormat="1" ht="74.45" hidden="1" customHeight="1" x14ac:dyDescent="0.25">
      <c r="A40" s="20" t="s">
        <v>22</v>
      </c>
      <c r="B40" s="27"/>
      <c r="C40" s="23"/>
      <c r="D40" s="24"/>
      <c r="E40" s="19"/>
      <c r="F40" s="8"/>
    </row>
    <row r="41" spans="1:6" s="9" customFormat="1" hidden="1" x14ac:dyDescent="0.25">
      <c r="A41" s="20" t="s">
        <v>23</v>
      </c>
      <c r="B41" s="27"/>
      <c r="C41" s="23"/>
      <c r="D41" s="24"/>
      <c r="E41" s="19"/>
      <c r="F41" s="8"/>
    </row>
    <row r="42" spans="1:6" x14ac:dyDescent="0.25">
      <c r="C42" s="5"/>
      <c r="D42" s="5"/>
      <c r="E42" s="5"/>
    </row>
  </sheetData>
  <mergeCells count="37">
    <mergeCell ref="C14:D14"/>
    <mergeCell ref="B4:E4"/>
    <mergeCell ref="B5:E5"/>
    <mergeCell ref="A19:B19"/>
    <mergeCell ref="C16:D16"/>
    <mergeCell ref="C17:D17"/>
    <mergeCell ref="C18:D18"/>
    <mergeCell ref="C19:D19"/>
    <mergeCell ref="A14:B14"/>
    <mergeCell ref="A15:B15"/>
    <mergeCell ref="A16:B16"/>
    <mergeCell ref="A17:B17"/>
    <mergeCell ref="A18:B18"/>
    <mergeCell ref="C38:D38"/>
    <mergeCell ref="A30:A31"/>
    <mergeCell ref="A32:A33"/>
    <mergeCell ref="A24:A27"/>
    <mergeCell ref="A28:A29"/>
    <mergeCell ref="C35:D35"/>
    <mergeCell ref="A35:B35"/>
    <mergeCell ref="A34:E34"/>
    <mergeCell ref="A1:E1"/>
    <mergeCell ref="C2:D2"/>
    <mergeCell ref="A3:E3"/>
    <mergeCell ref="A11:E11"/>
    <mergeCell ref="A36:A37"/>
    <mergeCell ref="A21:E21"/>
    <mergeCell ref="C22:D22"/>
    <mergeCell ref="A20:B20"/>
    <mergeCell ref="A22:B22"/>
    <mergeCell ref="A23:B23"/>
    <mergeCell ref="A12:B12"/>
    <mergeCell ref="C23:D23"/>
    <mergeCell ref="C20:D20"/>
    <mergeCell ref="C12:D12"/>
    <mergeCell ref="A13:E13"/>
    <mergeCell ref="C15:D15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2024-03-06T12:45:01Z</dcterms:modified>
  <cp:category/>
  <cp:contentStatus/>
</cp:coreProperties>
</file>